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4\Projektid\Riigihanked\Võnnusaare Marimets, Rmk\Töös\Aktid\"/>
    </mc:Choice>
  </mc:AlternateContent>
  <xr:revisionPtr revIDLastSave="0" documentId="13_ncr:1_{2F05395E-3F5D-4EC9-874A-4418402378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3" i="1"/>
  <c r="H22" i="1"/>
  <c r="H20" i="1"/>
  <c r="K25" i="1"/>
  <c r="L25" i="1" s="1"/>
  <c r="K23" i="1"/>
  <c r="K22" i="1"/>
  <c r="K21" i="1"/>
  <c r="L21" i="1" s="1"/>
  <c r="K20" i="1"/>
  <c r="L20" i="1" s="1"/>
  <c r="L23" i="1"/>
  <c r="L22" i="1"/>
  <c r="J25" i="1"/>
  <c r="J23" i="1"/>
  <c r="J22" i="1"/>
  <c r="J20" i="1"/>
  <c r="J21" i="1"/>
  <c r="C46" i="1"/>
  <c r="C44" i="1"/>
  <c r="F25" i="1"/>
  <c r="F23" i="1"/>
  <c r="F22" i="1"/>
  <c r="F20" i="1"/>
  <c r="H21" i="1"/>
  <c r="F21" i="1"/>
  <c r="I44" i="1" l="1"/>
  <c r="I46" i="1" s="1"/>
  <c r="J45" i="1" s="1"/>
  <c r="C45" i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<sst xmlns="http://schemas.openxmlformats.org/spreadsheetml/2006/main" count="70" uniqueCount="59">
  <si>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</si>
  <si>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</si>
  <si>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</si>
  <si>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</si>
  <si>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</si>
  <si>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</si>
  <si>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</si>
  <si>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</si>
  <si>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</si>
  <si>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</si>
  <si>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</si>
  <si>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</si>
  <si>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</si>
  <si>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</si>
  <si>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</si>
  <si>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</si>
  <si>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</si>
  <si>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</si>
  <si>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</si>
  <si>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</si>
  <si>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</si>
  <si>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</si>
  <si>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</si>
  <si>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</si>
  <si>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</si>
  <si>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</si>
  <si>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</si>
  <si>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Telefon: 5578567</t>
  </si>
  <si>
    <t>obj.</t>
  </si>
  <si>
    <t>RIIGIMETSA MAJANDAMISE KESKUS</t>
  </si>
  <si>
    <t>Telefon: 6767500</t>
  </si>
  <si>
    <t>Sagadi küla, Haljala vald, 45403, Lääne- Virumaa</t>
  </si>
  <si>
    <t>Reg.kood: 70004459</t>
  </si>
  <si>
    <t>nr.1-18/2024/99</t>
  </si>
  <si>
    <t>Võnnussaare vaatetorni rekonstrueerimine</t>
  </si>
  <si>
    <t>TUULESUUND OÜ</t>
  </si>
  <si>
    <t xml:space="preserve">E-post: info@tuulesuund.ee </t>
  </si>
  <si>
    <t>Telefon: 53400328</t>
  </si>
  <si>
    <t>Kaevu 19, Tallinn, Harjumaa, 10112</t>
  </si>
  <si>
    <t>Reg.kood: 12090356</t>
  </si>
  <si>
    <t>Aia 23-4, Jõgeva, 48304</t>
  </si>
  <si>
    <t>Marju Pajumets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</si>
  <si>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Hendrik Kippar</t>
    </r>
  </si>
  <si>
    <t>Ettevalmistustööd: tööpiirkonna tähistamine, ajutise märgistuse paigaldamine, pinnaseolude hindamine,  taimestiku ja puude kaitsmine, laoplatside tähistamine ja piiramine</t>
  </si>
  <si>
    <t>töö</t>
  </si>
  <si>
    <t>1.</t>
  </si>
  <si>
    <t>Vana vaatetorni lammutamine ja utiliseerimine</t>
  </si>
  <si>
    <t>2.</t>
  </si>
  <si>
    <t>3.</t>
  </si>
  <si>
    <t>Vaatetorni ehitustööd</t>
  </si>
  <si>
    <t>4.</t>
  </si>
  <si>
    <t xml:space="preserve">Dokumentatsioon ja asjaajamine, vajalikud mõõdistused kasutusloa taotlemiseks </t>
  </si>
  <si>
    <t>Lisatööd</t>
  </si>
  <si>
    <t>Kruvivaiade paigaldus</t>
  </si>
  <si>
    <t>Käibemaks 22%:</t>
  </si>
  <si>
    <t>E-post: marju.pajumets@rmk.ee</t>
  </si>
  <si>
    <t>TEOSTATUD TÖÖDE AKT 2</t>
  </si>
  <si>
    <t>01.10- 04.11.2024</t>
  </si>
  <si>
    <t>A K T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</si>
</sst>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3" fillId="0" borderId="10" xfId="0" applyFont="1" applyBorder="1"/>
    <xf numFmtId="0" fontId="33" fillId="0" borderId="0" xfId="0" applyFont="1" applyAlignment="1">
      <alignment wrapText="1"/>
    </xf>
    <xf numFmtId="0" fontId="34" fillId="0" borderId="10" xfId="0" applyFont="1" applyBorder="1"/>
    <xf numFmtId="0" fontId="35" fillId="0" borderId="10" xfId="0" applyFont="1" applyBorder="1"/>
    <xf numFmtId="4" fontId="36" fillId="0" borderId="10" xfId="0" applyNumberFormat="1" applyFont="1" applyBorder="1"/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723AF513-331A-4418-BB53-0A021B1A1D7B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79191C4D-7CE6-46C5-8A19-391994D1BF0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302263E8-B0C7-4EDC-9E47-182849D8C635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9638E28F-376C-4025-A2C2-CF9125F96AB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3BDA2F2F-54E1-4076-A4D3-118E6371A1F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F25307B-DD4C-4963-9F5F-16E650C7B0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A277B83-056A-4C87-8CC2-E5524646D656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E3E80525-20C1-4EA2-94BE-1000CDE35E9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F3CE719-EC82-4E04-8F2B-FCC5025273D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5DCC778F-928B-4826-9506-3FBA7F58515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2B632FE1-5E01-4722-9A81-006078F421FC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C323FECA-11DB-4C5E-AEF3-E12E3AAA0D7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546043C-FE0E-4BA1-A1B2-5858A3CD942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411E6CD1-E013-45DB-8287-2C0C9A805BCA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8E16080-DDB4-4359-A4FA-BFE12FEE7AB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EDAF0042-990F-4D62-8DDA-A83750444B3C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DCBD408D-7478-499F-B50C-87FCDEC9D7E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4E6C7A48-3F42-4596-ABC8-0149D95AD4E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ED1F81A-D91D-41BB-8519-C077490EC22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BC5EEC30-4607-418E-8ACB-280D84255D7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F7D5FC28-E588-4B60-8706-D30055E70E2C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DFB75470-7BBE-4847-A0B3-07A44886970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5D0A079F-9484-4832-9D3D-070B0346171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2C25560-63AE-427E-84E9-D6A5A345788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E3FB9068-6614-4F2A-AC28-16CBF2BF8E74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EE6D398E-EDC0-4E95-B08E-FFCB653ABC91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7A566D8-A166-4843-A45E-EDCCC10588BA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67358B9F-FF8B-47C3-9CE9-E36731D09AAB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EAF6CEE1-DDF9-4D8A-B053-0F913F01D32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36ECBDE4-8F37-4E8D-8F73-087FE4E5EBB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A472871B-2044-4B19-9EA8-2005B02B4663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E301D181-0496-43C6-8C26-C2EE5517D5BB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B0D2D60-1B2A-41D4-9895-65FEE0DDABE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FDD8EB91-1FA4-42AD-BDC6-4CAB8267ED6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5B8E7BE9-2CB5-49E1-B048-8E4BDBC082D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2A90F615-BB0F-489A-A650-C3E1D112F8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ED5E99A0-DBEE-437B-90FA-1022BB0DCD2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4DD33BF9-9DF9-49A7-9B8F-C709D509721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C0D3B0-22C2-4A63-ADB8-4156FBE16A95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FFF39804-0609-4D89-B346-316735B00D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782A6C00-ECB5-423A-BF71-6B6DC1BBC294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BD6D8548-8E06-4132-A180-D03CC8555A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34F548E-EA8C-4E3D-9EB5-ABBC0EE4C27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62370FF2-57E3-4E6C-B393-9DA75DDCF4D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E26EC2E1-9A0E-467D-9046-C0AFF2D6C47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9839E9E5-CEE4-4E40-99E3-C17C1741285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9F143BEE-247D-4A1A-9C5B-BFB5F9C6C02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630F3A6F-0406-402E-85C5-F7D779397F8E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E939B7E-1B33-49FA-B19B-00BBF93EA4E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2FDD000A-1680-46E3-8A69-593DB1F759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4A30E11A-EE01-496E-B702-2E3CBAA2A4C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FD042207-80BC-492E-9BD9-6BC9BA6ECC8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6094121B-5B5D-49F7-A3B5-3364DA15BA4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9D27C6FA-ACAD-4BE1-AFAE-7582B3D2C74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EFAD7EA8-9287-46F1-A29F-64B517699DDB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F8C00423-D7D4-4FD1-8A02-B833CB0D7F0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588ACD18-C176-41D9-94F9-A3B86CE90BB6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F4D370B5-9729-4118-8DAA-7DC4B0CCEE4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5D37AC5-80C7-45B5-A5B5-6F6860036B9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4ABDE654-44BE-4DE4-8733-A6FC4FEF9756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896DD598-02B1-4553-9B0D-C973178D974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topLeftCell="A7" workbookViewId="0">
      <selection activeCell="N23" sqref="N23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56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24</v>
      </c>
      <c r="E3" s="4"/>
      <c r="F3" s="6"/>
      <c r="I3" s="4" t="s">
        <v>1</v>
      </c>
      <c r="L3" s="2"/>
    </row>
    <row r="4" spans="1:12" x14ac:dyDescent="0.25">
      <c r="A4" s="4" t="s">
        <v>29</v>
      </c>
      <c r="B4" s="4"/>
      <c r="C4" s="6"/>
      <c r="D4" s="41" t="s">
        <v>35</v>
      </c>
      <c r="E4" s="4"/>
      <c r="F4" s="5"/>
      <c r="I4" s="4" t="s">
        <v>2</v>
      </c>
      <c r="L4" s="2"/>
    </row>
    <row r="5" spans="1:12" x14ac:dyDescent="0.25">
      <c r="A5" s="14" t="s">
        <v>31</v>
      </c>
      <c r="B5" s="4"/>
      <c r="C5" s="7"/>
      <c r="D5" s="42" t="s">
        <v>38</v>
      </c>
      <c r="E5" s="4"/>
      <c r="F5" s="9"/>
      <c r="I5" s="4" t="s">
        <v>40</v>
      </c>
      <c r="L5" s="2"/>
    </row>
    <row r="6" spans="1:12" x14ac:dyDescent="0.25">
      <c r="A6" s="4" t="s">
        <v>32</v>
      </c>
      <c r="B6" s="10"/>
      <c r="C6" s="7"/>
      <c r="D6" s="87" t="s">
        <v>39</v>
      </c>
      <c r="E6" s="4"/>
      <c r="F6" s="5"/>
      <c r="I6" s="4" t="s">
        <v>3</v>
      </c>
      <c r="L6" s="2"/>
    </row>
    <row r="7" spans="1:12" x14ac:dyDescent="0.25">
      <c r="A7" s="4" t="s">
        <v>30</v>
      </c>
      <c r="B7" s="11"/>
      <c r="C7" s="7"/>
      <c r="D7" s="42" t="s">
        <v>37</v>
      </c>
      <c r="E7" s="4"/>
      <c r="F7" s="9"/>
      <c r="I7" s="4" t="s">
        <v>27</v>
      </c>
      <c r="L7" s="2"/>
    </row>
    <row r="8" spans="1:12" x14ac:dyDescent="0.25">
      <c r="A8" s="9" t="s">
        <v>55</v>
      </c>
      <c r="B8" s="11"/>
      <c r="C8" s="7"/>
      <c r="D8" s="42" t="s">
        <v>36</v>
      </c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33</v>
      </c>
      <c r="C11" s="1"/>
      <c r="D11" s="3"/>
      <c r="E11" s="3"/>
      <c r="F11" s="3"/>
      <c r="G11" s="3"/>
      <c r="I11" s="3" t="s">
        <v>26</v>
      </c>
      <c r="L11" s="2"/>
    </row>
    <row r="12" spans="1:12" x14ac:dyDescent="0.25">
      <c r="A12" s="1" t="s">
        <v>5</v>
      </c>
      <c r="B12" s="15" t="s">
        <v>34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57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3" t="s">
        <v>58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ht="13.8" thickBot="1" x14ac:dyDescent="0.3">
      <c r="A15" s="94" t="s">
        <v>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x14ac:dyDescent="0.25">
      <c r="A16" s="95" t="s">
        <v>8</v>
      </c>
      <c r="B16" s="95" t="s">
        <v>9</v>
      </c>
      <c r="C16" s="96" t="s">
        <v>10</v>
      </c>
      <c r="D16" s="97"/>
      <c r="E16" s="97"/>
      <c r="F16" s="98"/>
      <c r="G16" s="96" t="s">
        <v>11</v>
      </c>
      <c r="H16" s="97"/>
      <c r="I16" s="99" t="s">
        <v>12</v>
      </c>
      <c r="J16" s="100"/>
      <c r="K16" s="97" t="s">
        <v>13</v>
      </c>
      <c r="L16" s="98"/>
    </row>
    <row r="17" spans="1:13" x14ac:dyDescent="0.25">
      <c r="A17" s="95"/>
      <c r="B17" s="95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8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9"/>
      <c r="B19" s="79"/>
      <c r="C19" s="79"/>
      <c r="D19" s="79"/>
      <c r="E19" s="79"/>
      <c r="F19" s="79"/>
      <c r="G19" s="25"/>
      <c r="H19" s="26"/>
      <c r="I19" s="68"/>
      <c r="J19" s="27"/>
      <c r="K19" s="61"/>
      <c r="L19" s="28"/>
    </row>
    <row r="20" spans="1:13" ht="39.6" x14ac:dyDescent="0.25">
      <c r="A20" s="88" t="s">
        <v>45</v>
      </c>
      <c r="B20" s="89" t="s">
        <v>43</v>
      </c>
      <c r="C20" s="90" t="s">
        <v>44</v>
      </c>
      <c r="D20" s="90">
        <v>1</v>
      </c>
      <c r="E20" s="90">
        <v>360</v>
      </c>
      <c r="F20" s="90">
        <f>E20*D20</f>
        <v>360</v>
      </c>
      <c r="G20" s="25">
        <v>0.85</v>
      </c>
      <c r="H20" s="26">
        <f>G20*F20</f>
        <v>306</v>
      </c>
      <c r="I20" s="45">
        <v>0.15</v>
      </c>
      <c r="J20" s="27">
        <f>I20*E20</f>
        <v>54</v>
      </c>
      <c r="K20" s="61">
        <f>I20+G20</f>
        <v>1</v>
      </c>
      <c r="L20" s="28">
        <f>K20*E20</f>
        <v>360</v>
      </c>
    </row>
    <row r="21" spans="1:13" x14ac:dyDescent="0.25">
      <c r="A21" s="88" t="s">
        <v>47</v>
      </c>
      <c r="B21" s="90" t="s">
        <v>46</v>
      </c>
      <c r="C21" s="90" t="s">
        <v>28</v>
      </c>
      <c r="D21" s="90">
        <v>1</v>
      </c>
      <c r="E21" s="90">
        <v>872</v>
      </c>
      <c r="F21" s="90">
        <f>D21*E21</f>
        <v>872</v>
      </c>
      <c r="G21" s="25">
        <v>0.85</v>
      </c>
      <c r="H21" s="26">
        <f>G21*E21</f>
        <v>741.19999999999993</v>
      </c>
      <c r="I21" s="45">
        <v>0.15</v>
      </c>
      <c r="J21" s="27">
        <f>I21*E21</f>
        <v>130.79999999999998</v>
      </c>
      <c r="K21" s="61">
        <f t="shared" ref="K21:K23" si="0">I21+G21</f>
        <v>1</v>
      </c>
      <c r="L21" s="28">
        <f>K21*E21</f>
        <v>872</v>
      </c>
    </row>
    <row r="22" spans="1:13" x14ac:dyDescent="0.25">
      <c r="A22" s="88" t="s">
        <v>48</v>
      </c>
      <c r="B22" s="88" t="s">
        <v>49</v>
      </c>
      <c r="C22" s="90" t="s">
        <v>28</v>
      </c>
      <c r="D22" s="90">
        <v>1</v>
      </c>
      <c r="E22" s="88">
        <v>8637</v>
      </c>
      <c r="F22" s="90">
        <f t="shared" ref="F22:F25" si="1">E22*D22</f>
        <v>8637</v>
      </c>
      <c r="G22" s="25">
        <v>0.85</v>
      </c>
      <c r="H22" s="26">
        <f>G22*F22</f>
        <v>7341.45</v>
      </c>
      <c r="I22" s="45">
        <v>0.15</v>
      </c>
      <c r="J22" s="27">
        <f>I22*E22</f>
        <v>1295.55</v>
      </c>
      <c r="K22" s="61">
        <f t="shared" si="0"/>
        <v>1</v>
      </c>
      <c r="L22" s="28">
        <f t="shared" ref="L22:L23" si="2">K22*E22</f>
        <v>8637</v>
      </c>
    </row>
    <row r="23" spans="1:13" ht="26.4" x14ac:dyDescent="0.25">
      <c r="A23" s="88" t="s">
        <v>50</v>
      </c>
      <c r="B23" s="89" t="s">
        <v>51</v>
      </c>
      <c r="C23" s="90" t="s">
        <v>28</v>
      </c>
      <c r="D23" s="90">
        <v>1</v>
      </c>
      <c r="E23" s="88">
        <v>200</v>
      </c>
      <c r="F23" s="90">
        <f t="shared" si="1"/>
        <v>200</v>
      </c>
      <c r="G23" s="25">
        <v>0.85</v>
      </c>
      <c r="H23" s="26">
        <f>G23*F23</f>
        <v>170</v>
      </c>
      <c r="I23" s="45">
        <v>0.15</v>
      </c>
      <c r="J23" s="27">
        <f>I23*E23</f>
        <v>30</v>
      </c>
      <c r="K23" s="61">
        <f t="shared" si="0"/>
        <v>1</v>
      </c>
      <c r="L23" s="28">
        <f t="shared" si="2"/>
        <v>200</v>
      </c>
    </row>
    <row r="24" spans="1:13" x14ac:dyDescent="0.25">
      <c r="A24" s="91" t="s">
        <v>52</v>
      </c>
      <c r="B24" s="91"/>
      <c r="C24" s="91"/>
      <c r="D24" s="91"/>
      <c r="E24" s="91"/>
      <c r="F24" s="91"/>
      <c r="G24" s="82"/>
      <c r="H24" s="26"/>
      <c r="I24" s="45"/>
      <c r="J24" s="27"/>
      <c r="K24" s="84"/>
      <c r="L24" s="28"/>
    </row>
    <row r="25" spans="1:13" x14ac:dyDescent="0.25">
      <c r="A25" s="88"/>
      <c r="B25" s="88" t="s">
        <v>53</v>
      </c>
      <c r="C25" s="90" t="s">
        <v>28</v>
      </c>
      <c r="D25" s="90">
        <v>1</v>
      </c>
      <c r="E25" s="88">
        <v>2382</v>
      </c>
      <c r="F25" s="90">
        <f t="shared" si="1"/>
        <v>2382</v>
      </c>
      <c r="G25" s="25">
        <v>0.85</v>
      </c>
      <c r="H25" s="26">
        <f>G25*F25</f>
        <v>2024.7</v>
      </c>
      <c r="I25" s="45">
        <v>0.15</v>
      </c>
      <c r="J25" s="27">
        <f>I25*E25</f>
        <v>357.3</v>
      </c>
      <c r="K25" s="61">
        <f>I25+G25</f>
        <v>1</v>
      </c>
      <c r="L25" s="28">
        <f>K25*E25</f>
        <v>2382</v>
      </c>
    </row>
    <row r="26" spans="1:13" ht="14.4" x14ac:dyDescent="0.3">
      <c r="A26" s="80"/>
      <c r="B26" s="80"/>
      <c r="C26" s="80"/>
      <c r="D26" s="80"/>
      <c r="E26" s="80"/>
      <c r="F26" s="80"/>
      <c r="G26" s="82"/>
      <c r="H26" s="26"/>
      <c r="I26" s="50"/>
      <c r="J26" s="27"/>
      <c r="K26" s="62"/>
      <c r="L26" s="28"/>
      <c r="M26" s="86"/>
    </row>
    <row r="27" spans="1:13" x14ac:dyDescent="0.25">
      <c r="A27" s="79"/>
      <c r="B27" s="79"/>
      <c r="C27" s="79"/>
      <c r="D27" s="79"/>
      <c r="E27" s="79"/>
      <c r="F27" s="79"/>
      <c r="G27" s="25"/>
      <c r="H27" s="26"/>
      <c r="I27" s="46"/>
      <c r="J27" s="27"/>
      <c r="K27" s="62"/>
      <c r="L27" s="28"/>
    </row>
    <row r="28" spans="1:13" ht="14.4" x14ac:dyDescent="0.3">
      <c r="A28" s="80"/>
      <c r="B28" s="80"/>
      <c r="C28" s="80"/>
      <c r="D28" s="80"/>
      <c r="E28" s="80"/>
      <c r="F28" s="80"/>
      <c r="G28" s="83"/>
      <c r="H28" s="52"/>
      <c r="I28" s="53"/>
      <c r="J28" s="27"/>
      <c r="K28" s="84"/>
      <c r="L28" s="28"/>
    </row>
    <row r="29" spans="1:13" s="55" customFormat="1" x14ac:dyDescent="0.25">
      <c r="A29" s="79"/>
      <c r="B29" s="79"/>
      <c r="C29" s="79"/>
      <c r="D29" s="79"/>
      <c r="E29" s="79"/>
      <c r="F29" s="79"/>
      <c r="G29" s="64"/>
      <c r="H29" s="52"/>
      <c r="I29" s="58"/>
      <c r="J29" s="27"/>
      <c r="K29" s="62"/>
      <c r="L29" s="28"/>
    </row>
    <row r="30" spans="1:13" s="55" customFormat="1" ht="14.4" x14ac:dyDescent="0.3">
      <c r="A30" s="80"/>
      <c r="B30" s="80"/>
      <c r="C30" s="80"/>
      <c r="D30" s="80"/>
      <c r="E30" s="80"/>
      <c r="F30" s="80"/>
      <c r="G30" s="64"/>
      <c r="H30" s="52"/>
      <c r="I30" s="85"/>
      <c r="J30" s="27"/>
      <c r="K30" s="62"/>
      <c r="L30" s="28"/>
    </row>
    <row r="31" spans="1:13" s="55" customFormat="1" x14ac:dyDescent="0.25">
      <c r="A31" s="79"/>
      <c r="B31" s="79"/>
      <c r="C31" s="79"/>
      <c r="D31" s="79"/>
      <c r="E31" s="79"/>
      <c r="F31" s="79"/>
      <c r="G31" s="64"/>
      <c r="H31" s="52"/>
      <c r="I31" s="58"/>
      <c r="J31" s="27"/>
      <c r="K31" s="62"/>
      <c r="L31" s="28"/>
    </row>
    <row r="32" spans="1:13" s="55" customFormat="1" ht="14.4" x14ac:dyDescent="0.3">
      <c r="A32" s="80"/>
      <c r="B32" s="80"/>
      <c r="C32" s="80"/>
      <c r="D32" s="80"/>
      <c r="E32" s="81"/>
      <c r="F32" s="80"/>
      <c r="G32" s="64"/>
      <c r="H32" s="52"/>
      <c r="I32" s="59"/>
      <c r="J32" s="27"/>
      <c r="K32" s="62"/>
      <c r="L32" s="28"/>
    </row>
    <row r="33" spans="1:12" s="55" customFormat="1" x14ac:dyDescent="0.25">
      <c r="A33" s="79"/>
      <c r="B33" s="79"/>
      <c r="C33" s="79"/>
      <c r="D33" s="79"/>
      <c r="E33" s="79"/>
      <c r="F33" s="79"/>
      <c r="G33" s="64"/>
      <c r="H33" s="52"/>
      <c r="I33" s="59"/>
      <c r="J33" s="27"/>
      <c r="K33" s="62"/>
      <c r="L33" s="28"/>
    </row>
    <row r="34" spans="1:12" s="55" customFormat="1" ht="14.4" x14ac:dyDescent="0.3">
      <c r="A34" s="80"/>
      <c r="B34" s="80"/>
      <c r="C34" s="80"/>
      <c r="D34" s="80"/>
      <c r="E34" s="80"/>
      <c r="F34" s="80"/>
      <c r="G34" s="64"/>
      <c r="H34" s="52"/>
      <c r="I34" s="59"/>
      <c r="J34" s="27"/>
      <c r="K34" s="62"/>
      <c r="L34" s="28"/>
    </row>
    <row r="35" spans="1:12" s="55" customFormat="1" x14ac:dyDescent="0.25">
      <c r="A35" s="79"/>
      <c r="B35" s="79"/>
      <c r="C35" s="79"/>
      <c r="D35" s="79"/>
      <c r="E35" s="79"/>
      <c r="F35" s="79"/>
      <c r="G35" s="64"/>
      <c r="H35" s="52"/>
      <c r="I35" s="59"/>
      <c r="J35" s="27"/>
      <c r="K35" s="62"/>
      <c r="L35" s="28"/>
    </row>
    <row r="36" spans="1:12" s="55" customFormat="1" ht="14.4" x14ac:dyDescent="0.3">
      <c r="A36" s="80"/>
      <c r="B36" s="80"/>
      <c r="C36" s="80"/>
      <c r="D36" s="80"/>
      <c r="E36" s="80"/>
      <c r="F36" s="80"/>
      <c r="G36" s="64"/>
      <c r="H36" s="52"/>
      <c r="I36" s="59"/>
      <c r="J36" s="27"/>
      <c r="K36" s="62"/>
      <c r="L36" s="28"/>
    </row>
    <row r="37" spans="1:12" s="55" customFormat="1" ht="14.4" x14ac:dyDescent="0.3">
      <c r="A37" s="80"/>
      <c r="B37" s="80"/>
      <c r="C37" s="80"/>
      <c r="D37" s="80"/>
      <c r="E37" s="80"/>
      <c r="F37" s="80"/>
      <c r="G37" s="64"/>
      <c r="H37" s="52"/>
      <c r="I37" s="59"/>
      <c r="J37" s="27"/>
      <c r="K37" s="84"/>
      <c r="L37" s="28"/>
    </row>
    <row r="38" spans="1:12" s="55" customFormat="1" x14ac:dyDescent="0.25">
      <c r="A38" s="79"/>
      <c r="B38" s="79"/>
      <c r="C38" s="79"/>
      <c r="D38" s="79"/>
      <c r="E38" s="79"/>
      <c r="F38" s="79"/>
      <c r="G38" s="64"/>
      <c r="H38" s="67"/>
      <c r="I38" s="59"/>
      <c r="J38" s="60"/>
      <c r="K38" s="64"/>
      <c r="L38" s="65"/>
    </row>
    <row r="39" spans="1:12" s="55" customFormat="1" ht="14.4" x14ac:dyDescent="0.3">
      <c r="A39" s="51"/>
      <c r="B39" s="56"/>
      <c r="C39" s="51"/>
      <c r="D39" s="51"/>
      <c r="E39" s="51"/>
      <c r="F39" s="51"/>
      <c r="G39" s="66"/>
      <c r="H39" s="67"/>
      <c r="I39" s="59"/>
      <c r="J39" s="60"/>
      <c r="K39" s="64"/>
      <c r="L39" s="65"/>
    </row>
    <row r="40" spans="1:12" ht="14.4" x14ac:dyDescent="0.3">
      <c r="A40" s="32"/>
      <c r="B40" s="57"/>
      <c r="C40" s="48"/>
      <c r="D40" s="29"/>
      <c r="E40" s="30"/>
      <c r="F40" s="69"/>
      <c r="G40" s="28"/>
      <c r="H40" s="26"/>
      <c r="I40" s="46"/>
      <c r="J40" s="27"/>
      <c r="K40" s="63"/>
      <c r="L40" s="28"/>
    </row>
    <row r="41" spans="1:12" ht="14.4" x14ac:dyDescent="0.3">
      <c r="A41" s="32"/>
      <c r="B41" s="57"/>
      <c r="C41" s="48"/>
      <c r="D41" s="29"/>
      <c r="E41" s="30"/>
      <c r="F41" s="69"/>
      <c r="G41" s="28"/>
      <c r="H41" s="26"/>
      <c r="I41" s="46"/>
      <c r="J41" s="27"/>
      <c r="K41" s="63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3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4"/>
      <c r="K43" s="25"/>
      <c r="L43" s="28" t="str">
        <f t="shared" ref="L43" si="3">IF(SUM(E43*K43)=0,"",SUM(E43*K43))</f>
        <v/>
      </c>
    </row>
    <row r="44" spans="1:12" x14ac:dyDescent="0.25">
      <c r="A44" s="33" t="s">
        <v>18</v>
      </c>
      <c r="B44" s="34"/>
      <c r="C44" s="101">
        <f>SUM(F20:F25)</f>
        <v>12451</v>
      </c>
      <c r="D44" s="102"/>
      <c r="E44" s="102"/>
      <c r="F44" s="103"/>
      <c r="G44" s="104">
        <f>SUM(H19:H43)</f>
        <v>10583.35</v>
      </c>
      <c r="H44" s="105"/>
      <c r="I44" s="106">
        <f>SUM(J20:J25)</f>
        <v>1867.6499999999999</v>
      </c>
      <c r="J44" s="107"/>
      <c r="K44" s="108">
        <f>SUM(L19:L43)</f>
        <v>12451</v>
      </c>
      <c r="L44" s="109"/>
    </row>
    <row r="45" spans="1:12" ht="14.4" x14ac:dyDescent="0.3">
      <c r="A45" s="33" t="s">
        <v>54</v>
      </c>
      <c r="B45" s="34"/>
      <c r="C45" s="110">
        <f>C46-C44</f>
        <v>2739.2199999999993</v>
      </c>
      <c r="D45" s="111"/>
      <c r="E45" s="111"/>
      <c r="F45" s="112"/>
      <c r="G45" s="104"/>
      <c r="H45" s="105"/>
      <c r="I45" s="56"/>
      <c r="J45" s="92">
        <f>I46-I44</f>
        <v>410.88300000000004</v>
      </c>
      <c r="K45" s="108">
        <f>K46-K44</f>
        <v>2739.2199999999993</v>
      </c>
      <c r="L45" s="109"/>
    </row>
    <row r="46" spans="1:12" x14ac:dyDescent="0.25">
      <c r="A46" s="35" t="s">
        <v>19</v>
      </c>
      <c r="B46" s="36"/>
      <c r="C46" s="114">
        <f>C44*1.22</f>
        <v>15190.22</v>
      </c>
      <c r="D46" s="115"/>
      <c r="E46" s="115"/>
      <c r="F46" s="116"/>
      <c r="G46" s="117"/>
      <c r="H46" s="118"/>
      <c r="I46" s="119">
        <f>I44*1.22</f>
        <v>2278.5329999999999</v>
      </c>
      <c r="J46" s="119"/>
      <c r="K46" s="115">
        <f>K44*1.22</f>
        <v>15190.22</v>
      </c>
      <c r="L46" s="116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41</v>
      </c>
      <c r="D48" s="2" t="s">
        <v>42</v>
      </c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113" t="s">
        <v>25</v>
      </c>
      <c r="B49" s="113"/>
      <c r="C49" s="2"/>
      <c r="D49" s="120" t="s">
        <v>25</v>
      </c>
      <c r="E49" s="120"/>
      <c r="F49" s="120"/>
      <c r="G49" s="120"/>
      <c r="H49" s="113" t="s">
        <v>25</v>
      </c>
      <c r="I49" s="113"/>
      <c r="J49" s="113"/>
      <c r="K49" s="113"/>
      <c r="L49" s="11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49:B49"/>
    <mergeCell ref="C46:F46"/>
    <mergeCell ref="G46:H46"/>
    <mergeCell ref="I46:J46"/>
    <mergeCell ref="K46:L46"/>
    <mergeCell ref="H49:L49"/>
    <mergeCell ref="D49:G49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1"/>
    </row>
    <row r="4" spans="1:6" x14ac:dyDescent="0.25">
      <c r="B4" s="72"/>
    </row>
    <row r="7" spans="1:6" ht="14.4" x14ac:dyDescent="0.3">
      <c r="A7" s="73"/>
      <c r="B7" s="73"/>
      <c r="C7" s="73"/>
      <c r="D7" s="73"/>
      <c r="E7" s="73"/>
      <c r="F7" s="73"/>
    </row>
    <row r="9" spans="1:6" ht="14.4" x14ac:dyDescent="0.3">
      <c r="B9" s="70"/>
    </row>
    <row r="11" spans="1:6" ht="14.4" x14ac:dyDescent="0.3">
      <c r="B11" s="74"/>
      <c r="C11" s="74"/>
      <c r="D11" s="74"/>
      <c r="E11" s="74"/>
      <c r="F11" s="74"/>
    </row>
    <row r="12" spans="1:6" ht="14.4" x14ac:dyDescent="0.3">
      <c r="B12" s="74"/>
      <c r="C12" s="74"/>
      <c r="D12" s="74"/>
      <c r="E12" s="74"/>
      <c r="F12" s="74"/>
    </row>
    <row r="13" spans="1:6" ht="14.4" x14ac:dyDescent="0.3">
      <c r="B13" s="74"/>
      <c r="C13" s="74"/>
      <c r="D13" s="74"/>
      <c r="E13" s="74"/>
      <c r="F13" s="74"/>
    </row>
    <row r="14" spans="1:6" ht="14.4" x14ac:dyDescent="0.3">
      <c r="B14" s="74"/>
      <c r="C14" s="74"/>
      <c r="D14" s="74"/>
      <c r="E14" s="74"/>
      <c r="F14" s="75"/>
    </row>
    <row r="15" spans="1:6" ht="14.4" x14ac:dyDescent="0.3">
      <c r="F15" s="74"/>
    </row>
    <row r="16" spans="1:6" ht="14.4" x14ac:dyDescent="0.3">
      <c r="B16" s="74"/>
      <c r="F16" s="75"/>
    </row>
    <row r="19" spans="2:6" ht="14.4" x14ac:dyDescent="0.3">
      <c r="B19" s="70"/>
    </row>
    <row r="21" spans="2:6" ht="14.4" x14ac:dyDescent="0.3">
      <c r="B21" s="76"/>
      <c r="C21" s="76"/>
      <c r="D21" s="76"/>
      <c r="E21" s="76"/>
      <c r="F21" s="76"/>
    </row>
    <row r="22" spans="2:6" ht="14.4" x14ac:dyDescent="0.3">
      <c r="B22" s="76"/>
      <c r="C22" s="76"/>
      <c r="D22" s="76"/>
      <c r="E22" s="76"/>
      <c r="F22" s="76"/>
    </row>
    <row r="23" spans="2:6" ht="14.4" x14ac:dyDescent="0.3">
      <c r="B23" s="76"/>
      <c r="C23" s="76"/>
      <c r="D23" s="76"/>
      <c r="E23" s="76"/>
      <c r="F23" s="76"/>
    </row>
    <row r="24" spans="2:6" ht="14.4" x14ac:dyDescent="0.3">
      <c r="B24" s="76"/>
      <c r="C24" s="76"/>
      <c r="D24" s="76"/>
      <c r="E24" s="76"/>
      <c r="F24" s="76"/>
    </row>
    <row r="25" spans="2:6" ht="14.4" x14ac:dyDescent="0.3">
      <c r="B25" s="76"/>
      <c r="C25" s="76"/>
      <c r="D25" s="76"/>
      <c r="E25" s="76"/>
      <c r="F25" s="76"/>
    </row>
    <row r="26" spans="2:6" ht="14.4" x14ac:dyDescent="0.3">
      <c r="B26" s="76"/>
      <c r="C26" s="76"/>
      <c r="D26" s="76"/>
      <c r="E26" s="76"/>
      <c r="F26" s="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2024-11-04T09:16:27Z</dcterms:modified>
</cp:coreProperties>
</file>